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tslerNV\Desktop\Надежда\СОВЕТЫ\Общественный совет\221125\материалы минсельхоз\"/>
    </mc:Choice>
  </mc:AlternateContent>
  <bookViews>
    <workbookView xWindow="0" yWindow="0" windowWidth="28503" windowHeight="12292"/>
  </bookViews>
  <sheets>
    <sheet name="2022" sheetId="1" r:id="rId1"/>
  </sheets>
  <definedNames>
    <definedName name="_xlnm._FilterDatabase" localSheetId="0" hidden="1">'2022'!$A$3:$AG$21</definedName>
    <definedName name="BossProviderVariable?_5bc69951_dedc_4364_90ba_7daee0d7b7ba" hidden="1">"25_01_2006"</definedName>
    <definedName name="BossProviderVariable?_c63eb278_f1c2_44cc_a79d_05a09d800a9f" hidden="1">"25_01_2006"</definedName>
  </definedNames>
  <calcPr calcId="152511"/>
</workbook>
</file>

<file path=xl/calcChain.xml><?xml version="1.0" encoding="utf-8"?>
<calcChain xmlns="http://schemas.openxmlformats.org/spreadsheetml/2006/main">
  <c r="U16" i="1" l="1"/>
  <c r="U19" i="1"/>
  <c r="U28" i="1"/>
  <c r="U25" i="1"/>
  <c r="U22" i="1"/>
  <c r="U13" i="1"/>
  <c r="U10" i="1"/>
  <c r="U7" i="1"/>
  <c r="U4" i="1"/>
  <c r="N21" i="1" l="1"/>
  <c r="N19" i="1" s="1"/>
  <c r="L19" i="1"/>
  <c r="K19" i="1"/>
  <c r="J19" i="1"/>
  <c r="I19" i="1"/>
  <c r="L16" i="1"/>
  <c r="K16" i="1"/>
  <c r="J16" i="1"/>
  <c r="I16" i="1"/>
  <c r="N15" i="1"/>
  <c r="N13" i="1" s="1"/>
  <c r="L13" i="1"/>
  <c r="K13" i="1"/>
  <c r="J13" i="1"/>
  <c r="I13" i="1"/>
  <c r="N12" i="1"/>
  <c r="L10" i="1"/>
  <c r="K10" i="1"/>
  <c r="J10" i="1"/>
  <c r="I10" i="1"/>
  <c r="K9" i="1"/>
  <c r="K7" i="1" s="1"/>
  <c r="L7" i="1"/>
  <c r="J7" i="1"/>
  <c r="I7" i="1"/>
  <c r="H7" i="1"/>
  <c r="G7" i="1"/>
  <c r="F7" i="1"/>
  <c r="E7" i="1"/>
  <c r="K6" i="1"/>
  <c r="K4" i="1" s="1"/>
  <c r="M4" i="1"/>
  <c r="L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<sst xmlns="http://schemas.openxmlformats.org/spreadsheetml/2006/main" count="121" uniqueCount="56">
  <si>
    <t>№ п/п</t>
  </si>
  <si>
    <t>Наименование программы, подпрограммы, ведомственной целевой программы, основного мероприятия, мероприятия</t>
  </si>
  <si>
    <t>Источники финан-сирования</t>
  </si>
  <si>
    <t xml:space="preserve">Факт 2016 года, тыс. руб.
</t>
  </si>
  <si>
    <t xml:space="preserve">Факт
2017 года, тыс. руб.
</t>
  </si>
  <si>
    <t xml:space="preserve">План
на 2018 год, тыс. руб.
</t>
  </si>
  <si>
    <t xml:space="preserve">Факт
на 2018 год, тыс. руб.
</t>
  </si>
  <si>
    <t xml:space="preserve">Факт
на 2019 год, тыс. руб.
</t>
  </si>
  <si>
    <t xml:space="preserve">Факт
на 1 нояб 2020 года, тыс. руб.
</t>
  </si>
  <si>
    <t>(+ / -)</t>
  </si>
  <si>
    <t>%</t>
  </si>
  <si>
    <t xml:space="preserve">план
на 2020 год, тыс. руб.
</t>
  </si>
  <si>
    <t xml:space="preserve">Факт
на 2020 год, тыс. руб.
</t>
  </si>
  <si>
    <t>Ставка, количество получателей</t>
  </si>
  <si>
    <t>Условия предоставления:</t>
  </si>
  <si>
    <t>Результат предоставления субсидии</t>
  </si>
  <si>
    <t>Примечание (информация о потребности дополнительных средств)</t>
  </si>
  <si>
    <t>1</t>
  </si>
  <si>
    <t>2</t>
  </si>
  <si>
    <t>Всего</t>
  </si>
  <si>
    <t>ОБ</t>
  </si>
  <si>
    <t>ФБ</t>
  </si>
  <si>
    <t>5.1.1.</t>
  </si>
  <si>
    <t>Грантовая поддержка в форме субсидий на развитие материально-технической базы для заготовки и (или) переработки пищевых лесных ресурсов и лекарственных растений</t>
  </si>
  <si>
    <t>5.1.2.</t>
  </si>
  <si>
    <t>Содействие продвижению продукции, произведенной из пищевых лесных ресурсов и лекарственных растений, на российский и зарубежные рынки</t>
  </si>
  <si>
    <t>6.1.4.</t>
  </si>
  <si>
    <t>Предоставление субсидий в целях возмещения части затрат, связанныых с осуществлением мероприятий по продвижению продовольственных товаров на российские и зарубежные рынки</t>
  </si>
  <si>
    <t>6.1.3.</t>
  </si>
  <si>
    <t xml:space="preserve">Предоставление грантов в форме субсидий на развитие материально - технической базы пищевых и перерабатывающих производств </t>
  </si>
  <si>
    <t>6.1.1.</t>
  </si>
  <si>
    <t>Предоставление субсидий на возмещение части затрат на уплату процентов по кредитам на развитие пищевых и перерабатывающих производств и по кредитам на закупку сельскохозяйственной продукции, сельскохозяйственного сырья для последующей промышленной переработки и (или) промышленного производства продовольствеенных товаров</t>
  </si>
  <si>
    <t>6.1.2.</t>
  </si>
  <si>
    <t>Предоставление субсидий на уплату лизинговых платежей по договорам финансовой аренды (лизинга), предметом которых являются техника, грузовые и специализированные автомобили, технологическое оборудование для пищевых и перерабатывающих производств</t>
  </si>
  <si>
    <t>факт 2019 год, тыс.руб.</t>
  </si>
  <si>
    <t>факт 2020 год, тыс.руб.</t>
  </si>
  <si>
    <t xml:space="preserve">факт
2021год, тыс. руб.
</t>
  </si>
  <si>
    <t xml:space="preserve">факт
2022год, тыс. руб.
</t>
  </si>
  <si>
    <t xml:space="preserve">Возмещение части (70%) понесенных затрат на подтверждение соответствия (сертификация, декларирование соответствия) пищевой продукции - до 200 тыс.руб; на участие в выставочно-ярмарочных мероприятиях - до 200 тыс.руб. Получатели: юр. лица, КФХ, ИП, потреб кооперация с ОКВЭД: 02,30; 02.30.1; 02.30.11-02.30.14; 02.39 В 2019 году 2 получателя - 690,2 тыс.руб. В 2020 году - 4 получателя на сумму 587,99 тыс.руб. В 2021 году 2 получателя - 260,18 тыс.руб. В 2022 году 2 получателя - 346,43 тыс.руб. </t>
  </si>
  <si>
    <t>-</t>
  </si>
  <si>
    <t>Меры государственной поддержки 2019 - 2022 годы</t>
  </si>
  <si>
    <t>Предоставление субсидий в целях финансового обеспечения части затрат, с целью обеспечения прироста объема молока сырого крупного рогатого скота, козьего и овечьего, переработанного на пищевую продукцию</t>
  </si>
  <si>
    <t>1.2.17.</t>
  </si>
  <si>
    <t xml:space="preserve">На увеличение объемов переработанного сырого молока на пищевую продукцию. Обязательно наличие ОКВЭДа по переработке  молока (10.5)
Размер субсидии: 0,91 рубля на 1 кг планового прироста переработанного молока на текущий год. В 2022 году - 21 получатель.
</t>
  </si>
  <si>
    <t>6.2.1.</t>
  </si>
  <si>
    <t>Предоставление субсидий на возмещение затрат производителям муки, связанных с приобретением продовольственной пшеницы</t>
  </si>
  <si>
    <t>6.2.2.</t>
  </si>
  <si>
    <t xml:space="preserve">На приобретение оборудования, техники для производства и переработки пищевых лесных ресурсов и лекарственных растений. Для предприятий с ОКВЭДом по производству и переработке пищевых лесных ресурсов. Размер гранта до 10 млн.руб. (софинансирование: средства гранта до 60%,  не менее 40% собственных средств).        В 2019 году 5 получателей в сумме 24 848,98 тыс.руб. В 2020 году 6 получателей - 29 999,04 тыс.руб. В 2021 году 1 получатель - 9 264,0 тыс.руб. В 2022 году 2 получателя - 11491,75 тыс.руб. </t>
  </si>
  <si>
    <t>Возмещение части (70%) понесенных затрат на подтверждение соответствия (сертификация, декларирование соответствия) пищевой продукции - до 200 тыс.руб; на участие в выставочно-ярмарочных мероприятиях - до 300 тыс.руб; на разработку и внедрение ХАССП - до 100 тыс.руб. Получатели: пищевые и перерабатывающие производства с ОКВЭД 10.1-10.7. В 2019 году 20 получателей - 3683,7 тыс.руб. В 2020 году - 19 получателей на сумму 2799,98 тыс.руб. В 2021 году - 7 получателей. В 2022 году - 6 получателей.</t>
  </si>
  <si>
    <t>Предоставление субсидий на возмещение части затрат (без учета налога на добавленную стоимость) предприятиям хлебопекарной промышленности на производство и  реализацию произведенных и реализованных хлеба и хлебобулочных изделий</t>
  </si>
  <si>
    <t>На возмещение части затрат на производство и  реализацию произведенных и реализованных хлеба и хлебобулочных изделий предприятиям хлебопекарной промышленности (ОКВЭД 10.71.11.110 и 10.71.11.120). Размер субсидии составлял: в 2021 году - 2500 рублей за тонну продукции 2022 году - 3000 рублей за тонну. В 2021 году просубсидировано 15 предприятий, в 2022 - 30.</t>
  </si>
  <si>
    <t xml:space="preserve">На возмещение части затрат производителям муки, осуществляющим первичную и (или) последующую (промышленную) переработку из зерновых культур  на закупку продовольственной пшеницы (ОКВЭД 10.61.2). Ставка субсидии расчетная. В 2021 году просубсидировано 1 предприятие. </t>
  </si>
  <si>
    <r>
      <t xml:space="preserve">На приобретение оборудования для переработки пищевого сырья и производства, хранения, фасовки продовольственных товаров и инженерного оборудоваия. Для пищевых и перерабатывающих производств с основным ОКВЭД 10.1-10.7 и выручкой до 120 млн.руб. Размер гранта до 10 млн.руб. (софинансирование: средства гранта до 60%,  не менее 40% собственных средств). </t>
    </r>
    <r>
      <rPr>
        <b/>
        <sz val="14"/>
        <rFont val="Times New Roman"/>
        <family val="1"/>
        <charset val="204"/>
      </rPr>
      <t>В 2019 году</t>
    </r>
    <r>
      <rPr>
        <sz val="14"/>
        <rFont val="Times New Roman"/>
        <family val="1"/>
        <charset val="204"/>
      </rPr>
      <t xml:space="preserve"> 13 получателей в сумме 76506,3 тыс.руб.</t>
    </r>
    <r>
      <rPr>
        <b/>
        <sz val="14"/>
        <rFont val="Times New Roman"/>
        <family val="1"/>
        <charset val="204"/>
      </rPr>
      <t xml:space="preserve"> В 2020 году </t>
    </r>
    <r>
      <rPr>
        <sz val="14"/>
        <rFont val="Times New Roman"/>
        <family val="1"/>
        <charset val="204"/>
      </rPr>
      <t>5 получателей - 39 883,7 тыс.руб. В 2021 году- 6 получателей. В 2022 году - 4 получателя.</t>
    </r>
  </si>
  <si>
    <r>
      <t xml:space="preserve">На приобретение техники, грузовых и специализированных автомобилей, технологического оборудования для МСП пищевых и перерабатывающих производств (ОКВЭД 10.1-10.7) по договорам финансовой аренды (лизинга), заключенным после 2018 года. Размер субсидии 20 % от уплаченных платежей предыдущего и текущего годов. </t>
    </r>
    <r>
      <rPr>
        <b/>
        <sz val="14"/>
        <rFont val="Times New Roman"/>
        <family val="1"/>
        <charset val="204"/>
      </rPr>
      <t>В 2020 году</t>
    </r>
    <r>
      <rPr>
        <sz val="14"/>
        <rFont val="Times New Roman"/>
        <family val="1"/>
        <charset val="204"/>
      </rPr>
      <t xml:space="preserve">  - 2 получателя. В 2021 году - 4 получателя. В 2022 году - 12 получателей.</t>
    </r>
  </si>
  <si>
    <r>
      <t xml:space="preserve">На уплату процентов по кредитам на приобретение, строительство, реконструкцию, модернизацию основных средств; на закупку сельскохозяйственной продукции, сельскохозяйственного сырья. Субсидия для МСП с ОКВЭД 10.1-10.7, 70% дохода от реализации произведенных продовольственных товаров. Размер субсидии - 100% учетной ставки ЦБ РФ до 3 млн руб в год на одного заявителя. </t>
    </r>
    <r>
      <rPr>
        <b/>
        <sz val="14"/>
        <rFont val="Times New Roman"/>
        <family val="1"/>
        <charset val="204"/>
      </rPr>
      <t xml:space="preserve">В 2020 году </t>
    </r>
    <r>
      <rPr>
        <sz val="14"/>
        <rFont val="Times New Roman"/>
        <family val="1"/>
        <charset val="204"/>
      </rPr>
      <t>- 1 получатель на 2304,51 тыс.руб. В 2021 году - 4 получателя. В 2022 году - 2 получателя.</t>
    </r>
  </si>
  <si>
    <t xml:space="preserve">ПЛАН
2023год, тыс.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</si>
</sst>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?"/>
    <numFmt numFmtId="166" formatCode="_-* #,##0.00&quot;р.&quot;_-;\-* #,##0.00&quot;р.&quot;_-;_-* &quot;-&quot;??&quot;р.&quot;_-;_-@_-"/>
    <numFmt numFmtId="167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" fillId="0" borderId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vertical="top" readingOrder="1"/>
    </xf>
    <xf numFmtId="0" fontId="4" fillId="0" borderId="0" xfId="0" applyFont="1" applyFill="1" applyAlignment="1">
      <alignment vertical="top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4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readingOrder="1"/>
    </xf>
    <xf numFmtId="0" fontId="4" fillId="0" borderId="2" xfId="1" applyNumberFormat="1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vertical="top" readingOrder="1"/>
    </xf>
    <xf numFmtId="164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top" readingOrder="1"/>
    </xf>
    <xf numFmtId="0" fontId="4" fillId="0" borderId="2" xfId="0" applyFont="1" applyFill="1" applyBorder="1" applyAlignment="1">
      <alignment horizontal="center" vertical="top" readingOrder="1"/>
    </xf>
    <xf numFmtId="164" fontId="4" fillId="0" borderId="2" xfId="0" applyNumberFormat="1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left" vertical="top" wrapText="1" readingOrder="1"/>
    </xf>
    <xf numFmtId="4" fontId="4" fillId="0" borderId="2" xfId="0" applyNumberFormat="1" applyFont="1" applyFill="1" applyBorder="1" applyAlignment="1">
      <alignment horizontal="center" vertical="center" readingOrder="1"/>
    </xf>
    <xf numFmtId="0" fontId="4" fillId="0" borderId="2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vertical="center" readingOrder="1"/>
    </xf>
    <xf numFmtId="4" fontId="4" fillId="0" borderId="0" xfId="0" applyNumberFormat="1" applyFont="1" applyFill="1" applyAlignment="1">
      <alignment horizontal="center" vertical="center" readingOrder="1"/>
    </xf>
    <xf numFmtId="0" fontId="4" fillId="0" borderId="2" xfId="0" applyFont="1" applyFill="1" applyBorder="1" applyAlignment="1">
      <alignment horizontal="left" vertical="top" wrapText="1" readingOrder="1"/>
    </xf>
    <xf numFmtId="0" fontId="4" fillId="0" borderId="2" xfId="0" applyFont="1" applyFill="1" applyBorder="1" applyAlignment="1">
      <alignment horizontal="center" vertical="top" readingOrder="1"/>
    </xf>
    <xf numFmtId="43" fontId="4" fillId="0" borderId="2" xfId="14" applyFont="1" applyFill="1" applyBorder="1" applyAlignment="1">
      <alignment horizontal="center" vertical="center" readingOrder="1"/>
    </xf>
    <xf numFmtId="0" fontId="4" fillId="0" borderId="6" xfId="0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4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164" fontId="4" fillId="0" borderId="8" xfId="1" applyNumberFormat="1" applyFont="1" applyFill="1" applyBorder="1" applyAlignment="1">
      <alignment horizontal="center" vertical="center" wrapText="1" readingOrder="1"/>
    </xf>
    <xf numFmtId="4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13" xfId="1" applyNumberFormat="1" applyFont="1" applyFill="1" applyBorder="1" applyAlignment="1">
      <alignment horizontal="center" vertical="center" wrapText="1" readingOrder="1"/>
    </xf>
    <xf numFmtId="164" fontId="4" fillId="0" borderId="13" xfId="1" applyNumberFormat="1" applyFont="1" applyFill="1" applyBorder="1" applyAlignment="1">
      <alignment horizontal="center" vertical="center" wrapText="1" readingOrder="1"/>
    </xf>
    <xf numFmtId="4" fontId="4" fillId="0" borderId="13" xfId="1" applyNumberFormat="1" applyFont="1" applyFill="1" applyBorder="1" applyAlignment="1">
      <alignment horizontal="center" vertical="center" wrapText="1" readingOrder="1"/>
    </xf>
    <xf numFmtId="164" fontId="4" fillId="0" borderId="13" xfId="0" applyNumberFormat="1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horizontal="center" vertical="center" readingOrder="1"/>
    </xf>
    <xf numFmtId="164" fontId="4" fillId="0" borderId="8" xfId="0" applyNumberFormat="1" applyFont="1" applyFill="1" applyBorder="1" applyAlignment="1">
      <alignment horizontal="center" vertical="center" readingOrder="1"/>
    </xf>
    <xf numFmtId="4" fontId="4" fillId="0" borderId="8" xfId="0" applyNumberFormat="1" applyFont="1" applyFill="1" applyBorder="1" applyAlignment="1">
      <alignment horizontal="center" vertical="center" readingOrder="1"/>
    </xf>
    <xf numFmtId="0" fontId="4" fillId="0" borderId="13" xfId="0" applyFont="1" applyFill="1" applyBorder="1" applyAlignment="1">
      <alignment horizontal="center" vertical="center" readingOrder="1"/>
    </xf>
    <xf numFmtId="43" fontId="4" fillId="0" borderId="8" xfId="14" applyFont="1" applyFill="1" applyBorder="1" applyAlignment="1">
      <alignment horizontal="center" vertical="center" readingOrder="1"/>
    </xf>
    <xf numFmtId="4" fontId="4" fillId="0" borderId="13" xfId="0" applyNumberFormat="1" applyFont="1" applyFill="1" applyBorder="1" applyAlignment="1">
      <alignment horizontal="center" vertical="center" readingOrder="1"/>
    </xf>
    <xf numFmtId="43" fontId="4" fillId="0" borderId="13" xfId="14" applyFont="1" applyFill="1" applyBorder="1" applyAlignment="1">
      <alignment horizontal="center" vertical="center" readingOrder="1"/>
    </xf>
    <xf numFmtId="167" fontId="4" fillId="0" borderId="8" xfId="14" applyNumberFormat="1" applyFont="1" applyFill="1" applyBorder="1" applyAlignment="1">
      <alignment horizontal="center" vertical="center" readingOrder="1"/>
    </xf>
    <xf numFmtId="2" fontId="4" fillId="0" borderId="8" xfId="0" applyNumberFormat="1" applyFont="1" applyFill="1" applyBorder="1" applyAlignment="1">
      <alignment horizontal="center" vertical="center" readingOrder="1"/>
    </xf>
    <xf numFmtId="49" fontId="4" fillId="0" borderId="7" xfId="0" applyNumberFormat="1" applyFont="1" applyFill="1" applyBorder="1" applyAlignment="1">
      <alignment horizontal="center" vertical="top" readingOrder="1"/>
    </xf>
    <xf numFmtId="49" fontId="4" fillId="0" borderId="10" xfId="0" applyNumberFormat="1" applyFont="1" applyFill="1" applyBorder="1" applyAlignment="1">
      <alignment horizontal="center" vertical="top" readingOrder="1"/>
    </xf>
    <xf numFmtId="49" fontId="4" fillId="0" borderId="12" xfId="0" applyNumberFormat="1" applyFont="1" applyFill="1" applyBorder="1" applyAlignment="1">
      <alignment horizontal="center" vertical="top" readingOrder="1"/>
    </xf>
    <xf numFmtId="49" fontId="4" fillId="0" borderId="8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4" fillId="0" borderId="13" xfId="0" applyNumberFormat="1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horizontal="left" vertical="top" wrapText="1" readingOrder="1"/>
    </xf>
    <xf numFmtId="0" fontId="4" fillId="0" borderId="14" xfId="0" applyFont="1" applyFill="1" applyBorder="1" applyAlignment="1">
      <alignment horizontal="left" vertical="top" wrapText="1" readingOrder="1"/>
    </xf>
    <xf numFmtId="0" fontId="4" fillId="0" borderId="2" xfId="0" applyFont="1" applyFill="1" applyBorder="1" applyAlignment="1">
      <alignment horizontal="center" vertical="top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49" fontId="4" fillId="0" borderId="7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2" xfId="0" applyNumberFormat="1" applyFont="1" applyFill="1" applyBorder="1" applyAlignment="1">
      <alignment horizontal="center" vertical="center" wrapText="1" readingOrder="1"/>
    </xf>
    <xf numFmtId="165" fontId="4" fillId="0" borderId="8" xfId="0" applyNumberFormat="1" applyFont="1" applyFill="1" applyBorder="1" applyAlignment="1" applyProtection="1">
      <alignment horizontal="left" vertical="top" wrapText="1" readingOrder="1"/>
    </xf>
    <xf numFmtId="165" fontId="4" fillId="0" borderId="2" xfId="0" applyNumberFormat="1" applyFont="1" applyFill="1" applyBorder="1" applyAlignment="1" applyProtection="1">
      <alignment horizontal="left" vertical="top" wrapText="1" readingOrder="1"/>
    </xf>
    <xf numFmtId="165" fontId="4" fillId="0" borderId="13" xfId="0" applyNumberFormat="1" applyFont="1" applyFill="1" applyBorder="1" applyAlignment="1" applyProtection="1">
      <alignment horizontal="left" vertical="top" wrapText="1" readingOrder="1"/>
    </xf>
    <xf numFmtId="0" fontId="4" fillId="0" borderId="16" xfId="0" applyFont="1" applyFill="1" applyBorder="1" applyAlignment="1">
      <alignment horizontal="left" vertical="top" wrapText="1" readingOrder="1"/>
    </xf>
    <xf numFmtId="0" fontId="4" fillId="0" borderId="5" xfId="0" applyFont="1" applyFill="1" applyBorder="1" applyAlignment="1">
      <alignment horizontal="left" vertical="top" wrapText="1" readingOrder="1"/>
    </xf>
    <xf numFmtId="0" fontId="4" fillId="0" borderId="21" xfId="0" applyFont="1" applyFill="1" applyBorder="1" applyAlignment="1">
      <alignment horizontal="left" vertical="top" wrapText="1" readingOrder="1"/>
    </xf>
    <xf numFmtId="0" fontId="4" fillId="0" borderId="15" xfId="0" applyFont="1" applyFill="1" applyBorder="1" applyAlignment="1">
      <alignment horizontal="center" vertical="top" readingOrder="1"/>
    </xf>
    <xf numFmtId="0" fontId="4" fillId="0" borderId="18" xfId="0" applyFont="1" applyFill="1" applyBorder="1" applyAlignment="1">
      <alignment horizontal="center" vertical="top" readingOrder="1"/>
    </xf>
    <xf numFmtId="0" fontId="4" fillId="0" borderId="20" xfId="0" applyFont="1" applyFill="1" applyBorder="1" applyAlignment="1">
      <alignment horizontal="center" vertical="top" readingOrder="1"/>
    </xf>
    <xf numFmtId="0" fontId="4" fillId="0" borderId="17" xfId="0" applyFont="1" applyFill="1" applyBorder="1" applyAlignment="1">
      <alignment horizontal="left" vertical="top" wrapText="1" readingOrder="1"/>
    </xf>
    <xf numFmtId="0" fontId="4" fillId="0" borderId="19" xfId="0" applyFont="1" applyFill="1" applyBorder="1" applyAlignment="1">
      <alignment horizontal="left" vertical="top" wrapText="1" readingOrder="1"/>
    </xf>
    <xf numFmtId="0" fontId="4" fillId="0" borderId="22" xfId="0" applyFont="1" applyFill="1" applyBorder="1" applyAlignment="1">
      <alignment horizontal="left" vertical="top" wrapText="1" readingOrder="1"/>
    </xf>
  </cellXfs>
  <cellStyles count="15">
    <cellStyle name="Normal" xfId="1"/>
    <cellStyle name="Денежный 2" xfId="3"/>
    <cellStyle name="Обычный" xfId="0" builtinId="0"/>
    <cellStyle name="Обычный 2" xfId="4"/>
    <cellStyle name="Обычный 2 2" xfId="2"/>
    <cellStyle name="Обычный 2 3" xfId="5"/>
    <cellStyle name="Обычный 2 4" xfId="6"/>
    <cellStyle name="Обычный 3" xfId="7"/>
    <cellStyle name="Обычный 3 2" xfId="8"/>
    <cellStyle name="Обычный 3 3" xfId="9"/>
    <cellStyle name="Обычный 4" xfId="10"/>
    <cellStyle name="Процентный 2" xfId="11"/>
    <cellStyle name="Процентный 2 2" xfId="12"/>
    <cellStyle name="Финансовый" xfId="14" builtinId="3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0"/>
  <sheetViews>
    <sheetView tabSelected="1" topLeftCell="B1" zoomScale="77" zoomScaleNormal="77" workbookViewId="0">
      <pane xSplit="12" ySplit="3" topLeftCell="N4" activePane="bottomRight" state="frozen"/>
      <selection activeCell="B1" sqref="B1"/>
      <selection pane="topRight" activeCell="M1" sqref="M1"/>
      <selection pane="bottomLeft" activeCell="B4" sqref="B4"/>
      <selection pane="bottomRight" sqref="A1:V1"/>
    </sheetView>
  </sheetViews>
  <sheetFormatPr defaultRowHeight="18.600000000000001" outlineLevelCol="1" x14ac:dyDescent="0.25"/>
  <cols>
    <col min="1" max="1" width="6" style="3" customWidth="1"/>
    <col min="2" max="2" width="9.7109375" style="3" customWidth="1"/>
    <col min="3" max="3" width="53.28515625" style="3" customWidth="1"/>
    <col min="4" max="4" width="10.42578125" style="16" customWidth="1"/>
    <col min="5" max="5" width="15.7109375" style="16" hidden="1" customWidth="1" outlineLevel="1"/>
    <col min="6" max="6" width="12" style="16" hidden="1" customWidth="1" outlineLevel="1"/>
    <col min="7" max="7" width="11.42578125" style="16" hidden="1" customWidth="1" outlineLevel="1"/>
    <col min="8" max="8" width="13.5703125" style="16" hidden="1" customWidth="1" outlineLevel="1"/>
    <col min="9" max="9" width="14.5703125" style="16" hidden="1" customWidth="1"/>
    <col min="10" max="10" width="13" style="16" hidden="1" customWidth="1"/>
    <col min="11" max="11" width="19.140625" style="16" hidden="1" customWidth="1"/>
    <col min="12" max="12" width="11.28515625" style="16" hidden="1" customWidth="1"/>
    <col min="13" max="14" width="14.7109375" style="17" hidden="1" customWidth="1"/>
    <col min="15" max="16" width="14.7109375" style="17" customWidth="1"/>
    <col min="17" max="17" width="17.5703125" style="16" customWidth="1"/>
    <col min="18" max="18" width="13.7109375" style="16" hidden="1" customWidth="1"/>
    <col min="19" max="19" width="16.7109375" style="16" hidden="1" customWidth="1"/>
    <col min="20" max="21" width="16.7109375" style="16" customWidth="1"/>
    <col min="22" max="22" width="98.5703125" style="3" customWidth="1"/>
    <col min="23" max="23" width="209.85546875" style="3" hidden="1" customWidth="1"/>
    <col min="24" max="24" width="37.28515625" style="3" hidden="1" customWidth="1"/>
    <col min="25" max="25" width="25.5703125" style="2" hidden="1" customWidth="1"/>
    <col min="26" max="26" width="28.7109375" style="3" customWidth="1"/>
    <col min="27" max="27" width="14.42578125" style="3" customWidth="1"/>
    <col min="28" max="28" width="15.85546875" style="3" customWidth="1"/>
    <col min="29" max="29" width="12.42578125" style="3" customWidth="1"/>
    <col min="30" max="30" width="16.140625" style="3" customWidth="1"/>
    <col min="31" max="31" width="14.42578125" style="3" customWidth="1"/>
    <col min="32" max="32" width="13.85546875" style="3" customWidth="1"/>
    <col min="33" max="33" width="11.5703125" style="3" bestFit="1" customWidth="1"/>
    <col min="34" max="16384" width="9.140625" style="3"/>
  </cols>
  <sheetData>
    <row r="1" spans="1:25" ht="39.75" customHeight="1" x14ac:dyDescent="0.25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1"/>
      <c r="X1" s="1"/>
    </row>
    <row r="2" spans="1:25" ht="90.75" customHeight="1" x14ac:dyDescent="0.25">
      <c r="A2" s="4" t="s">
        <v>0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11</v>
      </c>
      <c r="N2" s="5" t="s">
        <v>12</v>
      </c>
      <c r="O2" s="5" t="s">
        <v>34</v>
      </c>
      <c r="P2" s="5" t="s">
        <v>35</v>
      </c>
      <c r="Q2" s="4" t="s">
        <v>36</v>
      </c>
      <c r="R2" s="4" t="s">
        <v>36</v>
      </c>
      <c r="S2" s="4" t="s">
        <v>36</v>
      </c>
      <c r="T2" s="4" t="s">
        <v>37</v>
      </c>
      <c r="U2" s="4" t="s">
        <v>55</v>
      </c>
      <c r="V2" s="6" t="s">
        <v>13</v>
      </c>
      <c r="W2" s="6" t="s">
        <v>14</v>
      </c>
      <c r="X2" s="4" t="s">
        <v>15</v>
      </c>
      <c r="Y2" s="4" t="s">
        <v>16</v>
      </c>
    </row>
    <row r="3" spans="1:25" ht="35.299999999999997" customHeight="1" thickBot="1" x14ac:dyDescent="0.3">
      <c r="A3" s="7" t="s">
        <v>17</v>
      </c>
      <c r="B3" s="22"/>
      <c r="C3" s="22" t="s">
        <v>18</v>
      </c>
      <c r="D3" s="23">
        <v>3</v>
      </c>
      <c r="E3" s="23">
        <v>4</v>
      </c>
      <c r="F3" s="23">
        <v>5</v>
      </c>
      <c r="G3" s="23">
        <v>6</v>
      </c>
      <c r="H3" s="23"/>
      <c r="I3" s="23"/>
      <c r="J3" s="23">
        <v>4</v>
      </c>
      <c r="K3" s="23"/>
      <c r="L3" s="23"/>
      <c r="M3" s="24"/>
      <c r="N3" s="24"/>
      <c r="O3" s="24"/>
      <c r="P3" s="24"/>
      <c r="Q3" s="23"/>
      <c r="R3" s="23"/>
      <c r="S3" s="23"/>
      <c r="T3" s="23"/>
      <c r="U3" s="23"/>
      <c r="V3" s="22">
        <v>5</v>
      </c>
      <c r="W3" s="7"/>
      <c r="X3" s="7"/>
      <c r="Y3" s="8"/>
    </row>
    <row r="4" spans="1:25" ht="45.1" customHeight="1" x14ac:dyDescent="0.25">
      <c r="A4" s="10"/>
      <c r="B4" s="52" t="s">
        <v>22</v>
      </c>
      <c r="C4" s="55" t="s">
        <v>23</v>
      </c>
      <c r="D4" s="25" t="s">
        <v>19</v>
      </c>
      <c r="E4" s="26">
        <f>E6</f>
        <v>0</v>
      </c>
      <c r="F4" s="26">
        <f t="shared" ref="F4:M4" si="0">F6</f>
        <v>0</v>
      </c>
      <c r="G4" s="26">
        <f t="shared" si="0"/>
        <v>29409.200000000001</v>
      </c>
      <c r="H4" s="26">
        <f t="shared" si="0"/>
        <v>29409.200000000001</v>
      </c>
      <c r="I4" s="26">
        <f t="shared" si="0"/>
        <v>19947</v>
      </c>
      <c r="J4" s="26">
        <f t="shared" si="0"/>
        <v>29999</v>
      </c>
      <c r="K4" s="26">
        <f t="shared" si="0"/>
        <v>29409.200000000001</v>
      </c>
      <c r="L4" s="26">
        <f t="shared" si="0"/>
        <v>0</v>
      </c>
      <c r="M4" s="27">
        <f t="shared" si="0"/>
        <v>30000</v>
      </c>
      <c r="N4" s="27">
        <v>29999.040000000001</v>
      </c>
      <c r="O4" s="27">
        <v>24848.98</v>
      </c>
      <c r="P4" s="27">
        <v>29999.040000000001</v>
      </c>
      <c r="Q4" s="26">
        <v>9264</v>
      </c>
      <c r="R4" s="26"/>
      <c r="S4" s="26"/>
      <c r="T4" s="27">
        <v>11491.75</v>
      </c>
      <c r="U4" s="27">
        <f>U6</f>
        <v>10000</v>
      </c>
      <c r="V4" s="47" t="s">
        <v>47</v>
      </c>
      <c r="W4" s="21"/>
      <c r="X4" s="13"/>
      <c r="Y4" s="11"/>
    </row>
    <row r="5" spans="1:25" ht="45.1" customHeight="1" x14ac:dyDescent="0.25">
      <c r="A5" s="10"/>
      <c r="B5" s="53"/>
      <c r="C5" s="56"/>
      <c r="D5" s="4" t="s">
        <v>21</v>
      </c>
      <c r="E5" s="9"/>
      <c r="F5" s="9"/>
      <c r="G5" s="9"/>
      <c r="H5" s="9"/>
      <c r="I5" s="9"/>
      <c r="J5" s="9"/>
      <c r="K5" s="9"/>
      <c r="L5" s="9"/>
      <c r="M5" s="5"/>
      <c r="N5" s="5"/>
      <c r="O5" s="5" t="s">
        <v>39</v>
      </c>
      <c r="P5" s="5" t="s">
        <v>39</v>
      </c>
      <c r="Q5" s="9" t="s">
        <v>39</v>
      </c>
      <c r="R5" s="9"/>
      <c r="S5" s="9"/>
      <c r="T5" s="9" t="s">
        <v>39</v>
      </c>
      <c r="U5" s="9"/>
      <c r="V5" s="48"/>
      <c r="W5" s="21"/>
      <c r="X5" s="18"/>
      <c r="Y5" s="19"/>
    </row>
    <row r="6" spans="1:25" ht="45.1" customHeight="1" thickBot="1" x14ac:dyDescent="0.3">
      <c r="A6" s="10"/>
      <c r="B6" s="54"/>
      <c r="C6" s="57"/>
      <c r="D6" s="28" t="s">
        <v>20</v>
      </c>
      <c r="E6" s="29">
        <v>0</v>
      </c>
      <c r="F6" s="29">
        <v>0</v>
      </c>
      <c r="G6" s="29">
        <v>29409.200000000001</v>
      </c>
      <c r="H6" s="29">
        <v>29409.200000000001</v>
      </c>
      <c r="I6" s="29">
        <v>19947</v>
      </c>
      <c r="J6" s="29">
        <v>29999</v>
      </c>
      <c r="K6" s="29">
        <f>G6-F6</f>
        <v>29409.200000000001</v>
      </c>
      <c r="L6" s="29">
        <v>0</v>
      </c>
      <c r="M6" s="30">
        <v>30000</v>
      </c>
      <c r="N6" s="30">
        <v>29999.040000000001</v>
      </c>
      <c r="O6" s="30">
        <v>24848.98</v>
      </c>
      <c r="P6" s="30">
        <v>29999.040000000001</v>
      </c>
      <c r="Q6" s="29">
        <v>9264</v>
      </c>
      <c r="R6" s="29"/>
      <c r="S6" s="29"/>
      <c r="T6" s="30">
        <v>11491.75</v>
      </c>
      <c r="U6" s="30">
        <v>10000</v>
      </c>
      <c r="V6" s="49"/>
      <c r="W6" s="21"/>
      <c r="X6" s="13"/>
      <c r="Y6" s="8"/>
    </row>
    <row r="7" spans="1:25" ht="45.1" customHeight="1" x14ac:dyDescent="0.25">
      <c r="A7" s="10"/>
      <c r="B7" s="52" t="s">
        <v>24</v>
      </c>
      <c r="C7" s="44" t="s">
        <v>25</v>
      </c>
      <c r="D7" s="25" t="s">
        <v>19</v>
      </c>
      <c r="E7" s="26">
        <f>E9</f>
        <v>0</v>
      </c>
      <c r="F7" s="26">
        <f t="shared" ref="F7:L7" si="1">F9</f>
        <v>10000</v>
      </c>
      <c r="G7" s="26">
        <f t="shared" si="1"/>
        <v>548</v>
      </c>
      <c r="H7" s="26">
        <f t="shared" si="1"/>
        <v>363.2</v>
      </c>
      <c r="I7" s="26">
        <f t="shared" si="1"/>
        <v>690.2</v>
      </c>
      <c r="J7" s="26">
        <f t="shared" si="1"/>
        <v>587.99</v>
      </c>
      <c r="K7" s="26">
        <f t="shared" si="1"/>
        <v>-9452</v>
      </c>
      <c r="L7" s="26">
        <f t="shared" si="1"/>
        <v>0</v>
      </c>
      <c r="M7" s="27">
        <v>588</v>
      </c>
      <c r="N7" s="27">
        <v>587.9</v>
      </c>
      <c r="O7" s="27">
        <v>690.2</v>
      </c>
      <c r="P7" s="27">
        <v>587.99</v>
      </c>
      <c r="Q7" s="26">
        <v>260.18</v>
      </c>
      <c r="R7" s="26"/>
      <c r="S7" s="26"/>
      <c r="T7" s="26">
        <v>346.43</v>
      </c>
      <c r="U7" s="26" t="str">
        <f>U9</f>
        <v>-</v>
      </c>
      <c r="V7" s="47" t="s">
        <v>38</v>
      </c>
      <c r="W7" s="21"/>
      <c r="X7" s="13"/>
      <c r="Y7" s="50"/>
    </row>
    <row r="8" spans="1:25" ht="45.1" customHeight="1" x14ac:dyDescent="0.25">
      <c r="A8" s="10"/>
      <c r="B8" s="53"/>
      <c r="C8" s="45"/>
      <c r="D8" s="4" t="s">
        <v>21</v>
      </c>
      <c r="E8" s="9"/>
      <c r="F8" s="9"/>
      <c r="G8" s="9"/>
      <c r="H8" s="9"/>
      <c r="I8" s="9"/>
      <c r="J8" s="9"/>
      <c r="K8" s="9"/>
      <c r="L8" s="9"/>
      <c r="M8" s="5"/>
      <c r="N8" s="5"/>
      <c r="O8" s="5" t="s">
        <v>39</v>
      </c>
      <c r="P8" s="5" t="s">
        <v>39</v>
      </c>
      <c r="Q8" s="9" t="s">
        <v>39</v>
      </c>
      <c r="R8" s="9"/>
      <c r="S8" s="9"/>
      <c r="T8" s="9" t="s">
        <v>39</v>
      </c>
      <c r="U8" s="9"/>
      <c r="V8" s="48"/>
      <c r="W8" s="21"/>
      <c r="X8" s="18"/>
      <c r="Y8" s="50"/>
    </row>
    <row r="9" spans="1:25" ht="45.1" customHeight="1" thickBot="1" x14ac:dyDescent="0.3">
      <c r="A9" s="10"/>
      <c r="B9" s="54"/>
      <c r="C9" s="46"/>
      <c r="D9" s="28" t="s">
        <v>20</v>
      </c>
      <c r="E9" s="29">
        <v>0</v>
      </c>
      <c r="F9" s="29">
        <v>10000</v>
      </c>
      <c r="G9" s="29">
        <v>548</v>
      </c>
      <c r="H9" s="29">
        <v>363.2</v>
      </c>
      <c r="I9" s="29">
        <v>690.2</v>
      </c>
      <c r="J9" s="29">
        <v>587.99</v>
      </c>
      <c r="K9" s="29">
        <f>G9-F9</f>
        <v>-9452</v>
      </c>
      <c r="L9" s="29">
        <v>0</v>
      </c>
      <c r="M9" s="30">
        <v>588</v>
      </c>
      <c r="N9" s="30">
        <v>587.9</v>
      </c>
      <c r="O9" s="30">
        <v>690.2</v>
      </c>
      <c r="P9" s="30">
        <v>587.99</v>
      </c>
      <c r="Q9" s="29">
        <v>260.18</v>
      </c>
      <c r="R9" s="31"/>
      <c r="S9" s="31"/>
      <c r="T9" s="29">
        <v>346.43</v>
      </c>
      <c r="U9" s="29" t="s">
        <v>39</v>
      </c>
      <c r="V9" s="49"/>
      <c r="W9" s="21"/>
      <c r="X9" s="13"/>
      <c r="Y9" s="50"/>
    </row>
    <row r="10" spans="1:25" ht="45.1" customHeight="1" x14ac:dyDescent="0.25">
      <c r="B10" s="41" t="s">
        <v>26</v>
      </c>
      <c r="C10" s="44" t="s">
        <v>27</v>
      </c>
      <c r="D10" s="25" t="s">
        <v>19</v>
      </c>
      <c r="E10" s="32"/>
      <c r="F10" s="32"/>
      <c r="G10" s="32"/>
      <c r="H10" s="32"/>
      <c r="I10" s="33">
        <f>I11+I12</f>
        <v>0</v>
      </c>
      <c r="J10" s="33">
        <f>J11+J12</f>
        <v>2799.98261</v>
      </c>
      <c r="K10" s="33">
        <f>K11+K12</f>
        <v>0</v>
      </c>
      <c r="L10" s="33">
        <f>L11+L12</f>
        <v>0</v>
      </c>
      <c r="M10" s="33">
        <v>2800</v>
      </c>
      <c r="N10" s="34">
        <v>2799.98</v>
      </c>
      <c r="O10" s="34">
        <v>3683.7</v>
      </c>
      <c r="P10" s="34">
        <v>2799.9</v>
      </c>
      <c r="Q10" s="33">
        <v>922.5</v>
      </c>
      <c r="R10" s="33"/>
      <c r="S10" s="33"/>
      <c r="T10" s="33">
        <v>941.8</v>
      </c>
      <c r="U10" s="33">
        <f>U12</f>
        <v>5785.1</v>
      </c>
      <c r="V10" s="47" t="s">
        <v>48</v>
      </c>
      <c r="W10" s="21"/>
      <c r="X10" s="13"/>
      <c r="Y10" s="50"/>
    </row>
    <row r="11" spans="1:25" ht="45.1" customHeight="1" x14ac:dyDescent="0.25">
      <c r="B11" s="42"/>
      <c r="C11" s="45"/>
      <c r="D11" s="4" t="s">
        <v>21</v>
      </c>
      <c r="E11" s="15"/>
      <c r="F11" s="15"/>
      <c r="G11" s="15"/>
      <c r="H11" s="15"/>
      <c r="I11" s="12">
        <v>0</v>
      </c>
      <c r="J11" s="14">
        <v>2799.98261</v>
      </c>
      <c r="K11" s="12"/>
      <c r="L11" s="12"/>
      <c r="M11" s="12">
        <v>2800</v>
      </c>
      <c r="N11" s="5">
        <v>2799.98</v>
      </c>
      <c r="O11" s="5" t="s">
        <v>39</v>
      </c>
      <c r="P11" s="5" t="s">
        <v>39</v>
      </c>
      <c r="Q11" s="12" t="s">
        <v>39</v>
      </c>
      <c r="R11" s="12"/>
      <c r="S11" s="12"/>
      <c r="T11" s="12" t="s">
        <v>39</v>
      </c>
      <c r="U11" s="12"/>
      <c r="V11" s="48"/>
      <c r="W11" s="21"/>
      <c r="X11" s="13"/>
      <c r="Y11" s="50"/>
    </row>
    <row r="12" spans="1:25" ht="45.1" customHeight="1" thickBot="1" x14ac:dyDescent="0.3">
      <c r="B12" s="43"/>
      <c r="C12" s="46"/>
      <c r="D12" s="28" t="s">
        <v>20</v>
      </c>
      <c r="E12" s="35"/>
      <c r="F12" s="35"/>
      <c r="G12" s="35"/>
      <c r="H12" s="35"/>
      <c r="I12" s="31">
        <v>0</v>
      </c>
      <c r="J12" s="31">
        <v>0</v>
      </c>
      <c r="K12" s="31"/>
      <c r="L12" s="31"/>
      <c r="M12" s="31">
        <v>0</v>
      </c>
      <c r="N12" s="29">
        <f>M12-J12</f>
        <v>0</v>
      </c>
      <c r="O12" s="29">
        <v>3683.7</v>
      </c>
      <c r="P12" s="29">
        <v>2799.9</v>
      </c>
      <c r="Q12" s="31">
        <v>922.5</v>
      </c>
      <c r="R12" s="31"/>
      <c r="S12" s="31"/>
      <c r="T12" s="31">
        <v>941.8</v>
      </c>
      <c r="U12" s="31">
        <v>5785.1</v>
      </c>
      <c r="V12" s="49"/>
      <c r="W12" s="21"/>
      <c r="X12" s="13"/>
      <c r="Y12" s="50"/>
    </row>
    <row r="13" spans="1:25" ht="45.1" customHeight="1" x14ac:dyDescent="0.25">
      <c r="B13" s="41" t="s">
        <v>28</v>
      </c>
      <c r="C13" s="44" t="s">
        <v>29</v>
      </c>
      <c r="D13" s="25" t="s">
        <v>19</v>
      </c>
      <c r="E13" s="32"/>
      <c r="F13" s="32"/>
      <c r="G13" s="32"/>
      <c r="H13" s="32"/>
      <c r="I13" s="33">
        <f t="shared" ref="I13:N13" si="2">I14+I15</f>
        <v>0</v>
      </c>
      <c r="J13" s="33">
        <f t="shared" si="2"/>
        <v>39883.699999999997</v>
      </c>
      <c r="K13" s="33">
        <f t="shared" si="2"/>
        <v>0</v>
      </c>
      <c r="L13" s="33">
        <f t="shared" si="2"/>
        <v>0</v>
      </c>
      <c r="M13" s="33">
        <v>39883.800000000003</v>
      </c>
      <c r="N13" s="34">
        <f t="shared" si="2"/>
        <v>39883.74</v>
      </c>
      <c r="O13" s="34">
        <v>76506.3</v>
      </c>
      <c r="P13" s="34">
        <v>39883.699999999997</v>
      </c>
      <c r="Q13" s="33">
        <v>31641.4</v>
      </c>
      <c r="R13" s="33"/>
      <c r="S13" s="33"/>
      <c r="T13" s="33">
        <v>29976</v>
      </c>
      <c r="U13" s="33">
        <f>U15</f>
        <v>40000</v>
      </c>
      <c r="V13" s="47" t="s">
        <v>52</v>
      </c>
      <c r="W13" s="21"/>
      <c r="X13" s="13"/>
      <c r="Y13" s="50"/>
    </row>
    <row r="14" spans="1:25" ht="45.1" customHeight="1" x14ac:dyDescent="0.25">
      <c r="B14" s="42"/>
      <c r="C14" s="45"/>
      <c r="D14" s="4" t="s">
        <v>21</v>
      </c>
      <c r="E14" s="15"/>
      <c r="F14" s="15"/>
      <c r="G14" s="15"/>
      <c r="H14" s="15"/>
      <c r="I14" s="12">
        <v>0</v>
      </c>
      <c r="J14" s="12">
        <v>39883.699999999997</v>
      </c>
      <c r="K14" s="12"/>
      <c r="L14" s="12"/>
      <c r="M14" s="12">
        <v>39883.800000000003</v>
      </c>
      <c r="N14" s="5">
        <v>39883.74</v>
      </c>
      <c r="O14" s="5" t="s">
        <v>39</v>
      </c>
      <c r="P14" s="5" t="s">
        <v>39</v>
      </c>
      <c r="Q14" s="12" t="s">
        <v>39</v>
      </c>
      <c r="R14" s="12"/>
      <c r="S14" s="12"/>
      <c r="T14" s="12" t="s">
        <v>39</v>
      </c>
      <c r="U14" s="12"/>
      <c r="V14" s="48"/>
      <c r="W14" s="21"/>
      <c r="X14" s="13"/>
      <c r="Y14" s="50"/>
    </row>
    <row r="15" spans="1:25" ht="45.1" customHeight="1" thickBot="1" x14ac:dyDescent="0.3">
      <c r="B15" s="43"/>
      <c r="C15" s="46"/>
      <c r="D15" s="28" t="s">
        <v>20</v>
      </c>
      <c r="E15" s="35"/>
      <c r="F15" s="35"/>
      <c r="G15" s="35"/>
      <c r="H15" s="35"/>
      <c r="I15" s="31">
        <v>0</v>
      </c>
      <c r="J15" s="31">
        <v>0</v>
      </c>
      <c r="K15" s="31"/>
      <c r="L15" s="31"/>
      <c r="M15" s="31">
        <v>0</v>
      </c>
      <c r="N15" s="29">
        <f>M15-J15</f>
        <v>0</v>
      </c>
      <c r="O15" s="29">
        <v>76506.3</v>
      </c>
      <c r="P15" s="29">
        <v>39883.699999999997</v>
      </c>
      <c r="Q15" s="31">
        <v>31641.4</v>
      </c>
      <c r="R15" s="31"/>
      <c r="S15" s="31"/>
      <c r="T15" s="31">
        <v>29976</v>
      </c>
      <c r="U15" s="31">
        <v>40000</v>
      </c>
      <c r="V15" s="49"/>
      <c r="W15" s="21"/>
      <c r="X15" s="13"/>
      <c r="Y15" s="50"/>
    </row>
    <row r="16" spans="1:25" ht="45.1" customHeight="1" x14ac:dyDescent="0.25">
      <c r="B16" s="41" t="s">
        <v>30</v>
      </c>
      <c r="C16" s="44" t="s">
        <v>31</v>
      </c>
      <c r="D16" s="25" t="s">
        <v>19</v>
      </c>
      <c r="E16" s="32"/>
      <c r="F16" s="32"/>
      <c r="G16" s="32"/>
      <c r="H16" s="32"/>
      <c r="I16" s="33" t="e">
        <f>I18+#REF!</f>
        <v>#REF!</v>
      </c>
      <c r="J16" s="33" t="e">
        <f>J18+#REF!</f>
        <v>#REF!</v>
      </c>
      <c r="K16" s="33" t="e">
        <f>K18+#REF!</f>
        <v>#REF!</v>
      </c>
      <c r="L16" s="33" t="e">
        <f>L18+#REF!</f>
        <v>#REF!</v>
      </c>
      <c r="M16" s="33">
        <v>2304.6</v>
      </c>
      <c r="N16" s="33">
        <v>2304.5</v>
      </c>
      <c r="O16" s="33">
        <v>0</v>
      </c>
      <c r="P16" s="33">
        <v>2304.5</v>
      </c>
      <c r="Q16" s="33">
        <v>2629.4</v>
      </c>
      <c r="R16" s="33"/>
      <c r="S16" s="33"/>
      <c r="T16" s="33">
        <v>851.4</v>
      </c>
      <c r="U16" s="33">
        <f>U18</f>
        <v>5000</v>
      </c>
      <c r="V16" s="47" t="s">
        <v>54</v>
      </c>
      <c r="W16" s="21"/>
      <c r="X16" s="13"/>
      <c r="Y16" s="50"/>
    </row>
    <row r="17" spans="2:25" ht="45.1" customHeight="1" x14ac:dyDescent="0.25">
      <c r="B17" s="42"/>
      <c r="C17" s="45"/>
      <c r="D17" s="4" t="s">
        <v>21</v>
      </c>
      <c r="E17" s="15"/>
      <c r="F17" s="15"/>
      <c r="G17" s="15"/>
      <c r="H17" s="15"/>
      <c r="I17" s="12"/>
      <c r="J17" s="12"/>
      <c r="K17" s="12"/>
      <c r="L17" s="12"/>
      <c r="M17" s="12"/>
      <c r="N17" s="12"/>
      <c r="O17" s="12"/>
      <c r="P17" s="12" t="s">
        <v>39</v>
      </c>
      <c r="Q17" s="12" t="s">
        <v>39</v>
      </c>
      <c r="R17" s="12"/>
      <c r="S17" s="12"/>
      <c r="T17" s="12" t="s">
        <v>39</v>
      </c>
      <c r="U17" s="12"/>
      <c r="V17" s="48"/>
      <c r="W17" s="21"/>
      <c r="X17" s="18"/>
      <c r="Y17" s="50"/>
    </row>
    <row r="18" spans="2:25" ht="45.1" customHeight="1" thickBot="1" x14ac:dyDescent="0.3">
      <c r="B18" s="43"/>
      <c r="C18" s="46"/>
      <c r="D18" s="28" t="s">
        <v>20</v>
      </c>
      <c r="E18" s="35"/>
      <c r="F18" s="35"/>
      <c r="G18" s="35"/>
      <c r="H18" s="35"/>
      <c r="I18" s="31">
        <v>0</v>
      </c>
      <c r="J18" s="31">
        <v>1778.3</v>
      </c>
      <c r="K18" s="31"/>
      <c r="L18" s="31"/>
      <c r="M18" s="31">
        <v>2304.6</v>
      </c>
      <c r="N18" s="29">
        <v>2304.5100000000002</v>
      </c>
      <c r="O18" s="29"/>
      <c r="P18" s="29">
        <v>2304.5</v>
      </c>
      <c r="Q18" s="31">
        <v>2629.4</v>
      </c>
      <c r="R18" s="31"/>
      <c r="S18" s="31"/>
      <c r="T18" s="31">
        <v>851.4</v>
      </c>
      <c r="U18" s="31">
        <v>5000</v>
      </c>
      <c r="V18" s="49"/>
      <c r="W18" s="21"/>
      <c r="X18" s="13"/>
      <c r="Y18" s="50"/>
    </row>
    <row r="19" spans="2:25" ht="45.1" customHeight="1" x14ac:dyDescent="0.25">
      <c r="B19" s="41" t="s">
        <v>32</v>
      </c>
      <c r="C19" s="44" t="s">
        <v>33</v>
      </c>
      <c r="D19" s="25" t="s">
        <v>19</v>
      </c>
      <c r="E19" s="32"/>
      <c r="F19" s="32"/>
      <c r="G19" s="32"/>
      <c r="H19" s="32"/>
      <c r="I19" s="33">
        <f t="shared" ref="I19:N19" si="3">I20+I21</f>
        <v>0</v>
      </c>
      <c r="J19" s="33">
        <f t="shared" si="3"/>
        <v>5142.8999999999996</v>
      </c>
      <c r="K19" s="33">
        <f t="shared" si="3"/>
        <v>0</v>
      </c>
      <c r="L19" s="33">
        <f t="shared" si="3"/>
        <v>0</v>
      </c>
      <c r="M19" s="33">
        <v>5265.8</v>
      </c>
      <c r="N19" s="33">
        <f t="shared" si="3"/>
        <v>5265.8</v>
      </c>
      <c r="O19" s="33">
        <v>0</v>
      </c>
      <c r="P19" s="33">
        <v>5265.7</v>
      </c>
      <c r="Q19" s="33">
        <v>3604</v>
      </c>
      <c r="R19" s="33"/>
      <c r="S19" s="33"/>
      <c r="T19" s="33">
        <v>18863.900000000001</v>
      </c>
      <c r="U19" s="33">
        <f>U21</f>
        <v>20000</v>
      </c>
      <c r="V19" s="47" t="s">
        <v>53</v>
      </c>
      <c r="W19" s="21"/>
      <c r="X19" s="13"/>
      <c r="Y19" s="50"/>
    </row>
    <row r="20" spans="2:25" ht="45.1" customHeight="1" x14ac:dyDescent="0.25">
      <c r="B20" s="42"/>
      <c r="C20" s="45"/>
      <c r="D20" s="4" t="s">
        <v>21</v>
      </c>
      <c r="E20" s="15"/>
      <c r="F20" s="15"/>
      <c r="G20" s="15"/>
      <c r="H20" s="15"/>
      <c r="I20" s="12">
        <v>0</v>
      </c>
      <c r="J20" s="12">
        <v>5142.8999999999996</v>
      </c>
      <c r="K20" s="12"/>
      <c r="L20" s="12"/>
      <c r="M20" s="12">
        <v>5265.8</v>
      </c>
      <c r="N20" s="9">
        <v>5265.8</v>
      </c>
      <c r="O20" s="9" t="s">
        <v>39</v>
      </c>
      <c r="P20" s="9" t="s">
        <v>39</v>
      </c>
      <c r="Q20" s="12" t="s">
        <v>39</v>
      </c>
      <c r="R20" s="12"/>
      <c r="S20" s="12"/>
      <c r="T20" s="12" t="s">
        <v>39</v>
      </c>
      <c r="U20" s="12"/>
      <c r="V20" s="48"/>
      <c r="W20" s="21"/>
      <c r="X20" s="13"/>
      <c r="Y20" s="50"/>
    </row>
    <row r="21" spans="2:25" ht="45.1" customHeight="1" thickBot="1" x14ac:dyDescent="0.3">
      <c r="B21" s="43"/>
      <c r="C21" s="46"/>
      <c r="D21" s="28" t="s">
        <v>20</v>
      </c>
      <c r="E21" s="35"/>
      <c r="F21" s="35"/>
      <c r="G21" s="35"/>
      <c r="H21" s="35"/>
      <c r="I21" s="31">
        <v>0</v>
      </c>
      <c r="J21" s="31">
        <v>0</v>
      </c>
      <c r="K21" s="31"/>
      <c r="L21" s="31"/>
      <c r="M21" s="31">
        <v>0</v>
      </c>
      <c r="N21" s="29">
        <f>M21-J21</f>
        <v>0</v>
      </c>
      <c r="O21" s="29" t="s">
        <v>39</v>
      </c>
      <c r="P21" s="29">
        <v>5265.7</v>
      </c>
      <c r="Q21" s="31">
        <v>3604</v>
      </c>
      <c r="R21" s="31"/>
      <c r="S21" s="31"/>
      <c r="T21" s="31">
        <v>18863.900000000001</v>
      </c>
      <c r="U21" s="31">
        <v>20000</v>
      </c>
      <c r="V21" s="49"/>
      <c r="W21" s="21"/>
      <c r="X21" s="13"/>
      <c r="Y21" s="50"/>
    </row>
    <row r="22" spans="2:25" ht="45.1" customHeight="1" x14ac:dyDescent="0.25">
      <c r="B22" s="61" t="s">
        <v>44</v>
      </c>
      <c r="C22" s="58" t="s">
        <v>49</v>
      </c>
      <c r="D22" s="32" t="s">
        <v>19</v>
      </c>
      <c r="E22" s="32"/>
      <c r="F22" s="32"/>
      <c r="G22" s="32"/>
      <c r="H22" s="32"/>
      <c r="I22" s="32"/>
      <c r="J22" s="32"/>
      <c r="K22" s="32"/>
      <c r="L22" s="32"/>
      <c r="M22" s="34"/>
      <c r="N22" s="34"/>
      <c r="O22" s="34">
        <v>0</v>
      </c>
      <c r="P22" s="34">
        <v>0</v>
      </c>
      <c r="Q22" s="36">
        <v>27342.9</v>
      </c>
      <c r="R22" s="36"/>
      <c r="S22" s="36"/>
      <c r="T22" s="36">
        <v>54535.8</v>
      </c>
      <c r="U22" s="36">
        <f>U24</f>
        <v>0</v>
      </c>
      <c r="V22" s="58" t="s">
        <v>50</v>
      </c>
    </row>
    <row r="23" spans="2:25" ht="45.1" customHeight="1" x14ac:dyDescent="0.25">
      <c r="B23" s="62"/>
      <c r="C23" s="59"/>
      <c r="D23" s="15" t="s">
        <v>21</v>
      </c>
      <c r="E23" s="15"/>
      <c r="F23" s="15"/>
      <c r="G23" s="15"/>
      <c r="H23" s="15"/>
      <c r="I23" s="15"/>
      <c r="J23" s="15"/>
      <c r="K23" s="15"/>
      <c r="L23" s="15"/>
      <c r="M23" s="14"/>
      <c r="N23" s="14"/>
      <c r="O23" s="14" t="s">
        <v>39</v>
      </c>
      <c r="P23" s="14"/>
      <c r="Q23" s="20">
        <v>27329.1</v>
      </c>
      <c r="R23" s="20"/>
      <c r="S23" s="20"/>
      <c r="T23" s="20">
        <v>45446.5</v>
      </c>
      <c r="U23" s="20"/>
      <c r="V23" s="59"/>
    </row>
    <row r="24" spans="2:25" ht="45.1" customHeight="1" thickBot="1" x14ac:dyDescent="0.3">
      <c r="B24" s="63"/>
      <c r="C24" s="60"/>
      <c r="D24" s="35" t="s">
        <v>20</v>
      </c>
      <c r="E24" s="35"/>
      <c r="F24" s="35"/>
      <c r="G24" s="35"/>
      <c r="H24" s="35"/>
      <c r="I24" s="35"/>
      <c r="J24" s="35"/>
      <c r="K24" s="35"/>
      <c r="L24" s="35"/>
      <c r="M24" s="37"/>
      <c r="N24" s="37"/>
      <c r="O24" s="37" t="s">
        <v>39</v>
      </c>
      <c r="P24" s="37"/>
      <c r="Q24" s="38">
        <v>13.8</v>
      </c>
      <c r="R24" s="38"/>
      <c r="S24" s="38"/>
      <c r="T24" s="38">
        <v>9089.2999999999993</v>
      </c>
      <c r="U24" s="38">
        <v>0</v>
      </c>
      <c r="V24" s="60"/>
    </row>
    <row r="25" spans="2:25" ht="45.1" customHeight="1" x14ac:dyDescent="0.25">
      <c r="B25" s="61" t="s">
        <v>46</v>
      </c>
      <c r="C25" s="58" t="s">
        <v>45</v>
      </c>
      <c r="D25" s="32" t="s">
        <v>19</v>
      </c>
      <c r="E25" s="32"/>
      <c r="F25" s="32"/>
      <c r="G25" s="32"/>
      <c r="H25" s="32"/>
      <c r="I25" s="32"/>
      <c r="J25" s="32"/>
      <c r="K25" s="32"/>
      <c r="L25" s="32"/>
      <c r="M25" s="34"/>
      <c r="N25" s="34"/>
      <c r="O25" s="34">
        <v>0</v>
      </c>
      <c r="P25" s="34">
        <v>0</v>
      </c>
      <c r="Q25" s="32">
        <v>2484.5</v>
      </c>
      <c r="R25" s="32"/>
      <c r="S25" s="32"/>
      <c r="T25" s="39">
        <v>0</v>
      </c>
      <c r="U25" s="39" t="str">
        <f>T27</f>
        <v>-</v>
      </c>
      <c r="V25" s="58" t="s">
        <v>51</v>
      </c>
    </row>
    <row r="26" spans="2:25" ht="45.1" customHeight="1" x14ac:dyDescent="0.25">
      <c r="B26" s="62"/>
      <c r="C26" s="59"/>
      <c r="D26" s="15" t="s">
        <v>21</v>
      </c>
      <c r="E26" s="15"/>
      <c r="F26" s="15"/>
      <c r="G26" s="15"/>
      <c r="H26" s="15"/>
      <c r="I26" s="15"/>
      <c r="J26" s="15"/>
      <c r="K26" s="15"/>
      <c r="L26" s="15"/>
      <c r="M26" s="14"/>
      <c r="N26" s="14"/>
      <c r="O26" s="14" t="s">
        <v>39</v>
      </c>
      <c r="P26" s="14" t="s">
        <v>39</v>
      </c>
      <c r="Q26" s="15">
        <v>2483.1</v>
      </c>
      <c r="R26" s="15"/>
      <c r="S26" s="15"/>
      <c r="T26" s="20" t="s">
        <v>39</v>
      </c>
      <c r="U26" s="20"/>
      <c r="V26" s="59"/>
    </row>
    <row r="27" spans="2:25" ht="45.1" customHeight="1" thickBot="1" x14ac:dyDescent="0.3">
      <c r="B27" s="63"/>
      <c r="C27" s="60"/>
      <c r="D27" s="35" t="s">
        <v>20</v>
      </c>
      <c r="E27" s="35"/>
      <c r="F27" s="35"/>
      <c r="G27" s="35"/>
      <c r="H27" s="35"/>
      <c r="I27" s="35"/>
      <c r="J27" s="35"/>
      <c r="K27" s="35"/>
      <c r="L27" s="35"/>
      <c r="M27" s="37"/>
      <c r="N27" s="37"/>
      <c r="O27" s="37" t="s">
        <v>39</v>
      </c>
      <c r="P27" s="37" t="s">
        <v>39</v>
      </c>
      <c r="Q27" s="35">
        <v>1.4</v>
      </c>
      <c r="R27" s="35"/>
      <c r="S27" s="35"/>
      <c r="T27" s="38" t="s">
        <v>39</v>
      </c>
      <c r="U27" s="38"/>
      <c r="V27" s="60"/>
    </row>
    <row r="28" spans="2:25" ht="45.1" customHeight="1" x14ac:dyDescent="0.25">
      <c r="B28" s="61" t="s">
        <v>42</v>
      </c>
      <c r="C28" s="58" t="s">
        <v>41</v>
      </c>
      <c r="D28" s="32" t="s">
        <v>19</v>
      </c>
      <c r="E28" s="32"/>
      <c r="F28" s="32"/>
      <c r="G28" s="32"/>
      <c r="H28" s="32"/>
      <c r="I28" s="32"/>
      <c r="J28" s="32"/>
      <c r="K28" s="32"/>
      <c r="L28" s="32"/>
      <c r="M28" s="34"/>
      <c r="N28" s="34"/>
      <c r="O28" s="34">
        <v>0</v>
      </c>
      <c r="P28" s="34">
        <v>0</v>
      </c>
      <c r="Q28" s="40">
        <v>0</v>
      </c>
      <c r="R28" s="32"/>
      <c r="S28" s="32"/>
      <c r="T28" s="36">
        <v>10000</v>
      </c>
      <c r="U28" s="36">
        <f>U29+U30</f>
        <v>30065.059999999998</v>
      </c>
      <c r="V28" s="64" t="s">
        <v>43</v>
      </c>
    </row>
    <row r="29" spans="2:25" ht="45.1" customHeight="1" x14ac:dyDescent="0.25">
      <c r="B29" s="62"/>
      <c r="C29" s="59"/>
      <c r="D29" s="15" t="s">
        <v>21</v>
      </c>
      <c r="E29" s="15"/>
      <c r="F29" s="15"/>
      <c r="G29" s="15"/>
      <c r="H29" s="15"/>
      <c r="I29" s="15"/>
      <c r="J29" s="15"/>
      <c r="K29" s="15"/>
      <c r="L29" s="15"/>
      <c r="M29" s="14"/>
      <c r="N29" s="14"/>
      <c r="O29" s="14" t="s">
        <v>39</v>
      </c>
      <c r="P29" s="14" t="s">
        <v>39</v>
      </c>
      <c r="Q29" s="15" t="s">
        <v>39</v>
      </c>
      <c r="R29" s="15"/>
      <c r="S29" s="15"/>
      <c r="T29" s="20">
        <v>7500</v>
      </c>
      <c r="U29" s="20">
        <v>22548.799999999999</v>
      </c>
      <c r="V29" s="65"/>
    </row>
    <row r="30" spans="2:25" ht="45.1" customHeight="1" thickBot="1" x14ac:dyDescent="0.3">
      <c r="B30" s="63"/>
      <c r="C30" s="60"/>
      <c r="D30" s="35" t="s">
        <v>20</v>
      </c>
      <c r="E30" s="35"/>
      <c r="F30" s="35"/>
      <c r="G30" s="35"/>
      <c r="H30" s="35"/>
      <c r="I30" s="35"/>
      <c r="J30" s="35"/>
      <c r="K30" s="35"/>
      <c r="L30" s="35"/>
      <c r="M30" s="37"/>
      <c r="N30" s="37"/>
      <c r="O30" s="37" t="s">
        <v>39</v>
      </c>
      <c r="P30" s="37" t="s">
        <v>39</v>
      </c>
      <c r="Q30" s="35" t="s">
        <v>39</v>
      </c>
      <c r="R30" s="35"/>
      <c r="S30" s="35"/>
      <c r="T30" s="38">
        <v>2500</v>
      </c>
      <c r="U30" s="38">
        <v>7516.26</v>
      </c>
      <c r="V30" s="66"/>
    </row>
  </sheetData>
  <autoFilter ref="A3:AG21"/>
  <mergeCells count="33">
    <mergeCell ref="C28:C30"/>
    <mergeCell ref="B28:B30"/>
    <mergeCell ref="V28:V30"/>
    <mergeCell ref="C22:C24"/>
    <mergeCell ref="B22:B24"/>
    <mergeCell ref="B25:B27"/>
    <mergeCell ref="C25:C27"/>
    <mergeCell ref="V22:V24"/>
    <mergeCell ref="V25:V27"/>
    <mergeCell ref="A1:V1"/>
    <mergeCell ref="B4:B6"/>
    <mergeCell ref="C4:C6"/>
    <mergeCell ref="V4:V6"/>
    <mergeCell ref="B7:B9"/>
    <mergeCell ref="C7:C9"/>
    <mergeCell ref="V7:V9"/>
    <mergeCell ref="B10:B12"/>
    <mergeCell ref="C10:C12"/>
    <mergeCell ref="V10:V12"/>
    <mergeCell ref="Y10:Y12"/>
    <mergeCell ref="Y7:Y9"/>
    <mergeCell ref="B19:B21"/>
    <mergeCell ref="C19:C21"/>
    <mergeCell ref="V19:V21"/>
    <mergeCell ref="Y19:Y21"/>
    <mergeCell ref="B13:B15"/>
    <mergeCell ref="C13:C15"/>
    <mergeCell ref="V13:V15"/>
    <mergeCell ref="Y13:Y15"/>
    <mergeCell ref="B16:B18"/>
    <mergeCell ref="C16:C18"/>
    <mergeCell ref="V16:V18"/>
    <mergeCell ref="Y16:Y18"/>
  </mergeCells>
  <pageMargins left="0" right="0" top="0" bottom="0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Фрицлер Надежда Владимировна</cp:lastModifiedBy>
  <dcterms:created xsi:type="dcterms:W3CDTF">2022-11-23T03:16:08Z</dcterms:created>
  <dcterms:modified xsi:type="dcterms:W3CDTF">2022-12-26T09:37:04Z</dcterms:modified>
</cp:coreProperties>
</file>